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1"/>
  </bookViews>
  <sheets>
    <sheet name="Instructions" sheetId="1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<sst xmlns="http://schemas.openxmlformats.org/spreadsheetml/2006/main" count="47" uniqueCount="40">
  <si>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Board of Regents Furlough Policy - Furlough Calculation Examples</t>
  </si>
  <si>
    <t>1. Pay Reduction for 1 Furlough Day = Hourly Rate x Net Furlough Hours</t>
  </si>
  <si>
    <t xml:space="preserve">     a. Hourly Rate = 9 or 12 Month Annual Salary Rate / Annual Work Hours</t>
  </si>
  <si>
    <t xml:space="preserve">     c. Net Furlough Hours = Percent Time Adjustment (to reflect less than full-time employment) x 8 hours </t>
  </si>
  <si>
    <t xml:space="preserve">     d. Gross Annual Pay = 9 or 12 Month Annual Salary Rate x Percent Time Adjustment</t>
  </si>
  <si>
    <t>2. Total Pay Reduction = 1 Day Gross Pay Reduction x Furlough Days employee is required to take</t>
  </si>
  <si>
    <t>Fiscal Year Contract Faculty &amp; Staff Examples (b)</t>
  </si>
  <si>
    <t xml:space="preserve">12 Month Annual Salary Rate   </t>
  </si>
  <si>
    <t xml:space="preserve">Annual Work Hours </t>
  </si>
  <si>
    <t xml:space="preserve">Percent Time Adjustment(c) </t>
  </si>
  <si>
    <t>Net Furlough Hours per Day</t>
  </si>
  <si>
    <t>Gross  Annual Pay</t>
  </si>
  <si>
    <t>Gross Pay Reduction</t>
  </si>
  <si>
    <t>Full-time (40 hours per week) = 1.00 EFT</t>
  </si>
  <si>
    <t>N/A</t>
  </si>
  <si>
    <t>Part-time (30 hours per week) = .75 EFT</t>
  </si>
  <si>
    <t>Part-time (20 hours per week) = .5 EFT</t>
  </si>
  <si>
    <t>Full-time (Four 10 hour days per week) = 1.00 EFT</t>
  </si>
  <si>
    <t>Part-time (Four 8 hour days per week) = .80 EFT</t>
  </si>
  <si>
    <t>Partial Year Staff - (40 hours per week for 10 months) = .833 EFT</t>
  </si>
  <si>
    <t>Partial Year Staff - (20 hours per week for 10 months) = .417 EFT</t>
  </si>
  <si>
    <t>Rehired USG/UGA Retiree - (19 hours per week maximum for 12 months) = .489 EFT</t>
  </si>
  <si>
    <t>Academic Contract Faculty Examples (a)</t>
  </si>
  <si>
    <t xml:space="preserve">9 Month Annual Salary Rate   </t>
  </si>
  <si>
    <t>Full-time (40 hours per week) = .75 EFT</t>
  </si>
  <si>
    <t>Part-time (30 hours per week) = .5625 EFT</t>
  </si>
  <si>
    <t>Part-time (20 hours per week) = .375 EFT</t>
  </si>
  <si>
    <t>(a) includes Academic Contract &amp; Law School Contract faculty</t>
  </si>
  <si>
    <t>(b) includes all other benefits eligible faculty and staff as well as rehired retirees</t>
  </si>
  <si>
    <t>(c) equal to EFT for Fiscal Year Contract Faculty &amp; Staff; since .75 EFT is considered full-time for Academic Contract &amp; Law School Contract faculty, the Percent Time Adjustment for these individuals is equal to EFT/.75.</t>
  </si>
  <si>
    <t xml:space="preserve">     b. Annual Work Hours = 2088; since an Academic Contract spans 9 months, or 75% of a fiscal year, 1566 hours are equal to 2088 hours</t>
  </si>
  <si>
    <t xml:space="preserve">     multiplied by 75%</t>
  </si>
  <si>
    <t xml:space="preserve"> Hourly Rate  </t>
  </si>
  <si>
    <t>Calculator Tool - To Calculate Gross Pay Reduction per Furlough Day</t>
  </si>
  <si>
    <t>The calculator on the next worksheet lists a number of examples for calculating</t>
  </si>
  <si>
    <t xml:space="preserve">the gross pay reduction for one furlough day.  </t>
  </si>
  <si>
    <t>The top section calcuates for faculty and staff who are paid over the fiscal year.</t>
  </si>
  <si>
    <t>The bottom section calculates for faculty paid on the academic calendar.</t>
  </si>
  <si>
    <t>Row 21 and Row 28 are blank and allow the user to input the annual salary</t>
  </si>
  <si>
    <t>and a % time adjustment for (benefits eligible) faculty and staff who work less than 40 hours per week.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</si>
</sst>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right"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6" fontId="0" fillId="0" borderId="15" xfId="0" applyNumberFormat="1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8" fontId="0" fillId="35" borderId="15" xfId="0" applyNumberFormat="1" applyFill="1" applyBorder="1" applyAlignment="1" applyProtection="1">
      <alignment/>
      <protection locked="0"/>
    </xf>
    <xf numFmtId="8" fontId="0" fillId="35" borderId="16" xfId="0" applyNumberFormat="1" applyFill="1" applyBorder="1" applyAlignment="1" applyProtection="1">
      <alignment/>
      <protection locked="0"/>
    </xf>
    <xf numFmtId="10" fontId="0" fillId="0" borderId="15" xfId="0" applyNumberFormat="1" applyBorder="1" applyAlignment="1" applyProtection="1">
      <alignment horizontal="right" wrapText="1"/>
      <protection locked="0"/>
    </xf>
    <xf numFmtId="43" fontId="0" fillId="35" borderId="16" xfId="0" applyNumberFormat="1" applyFill="1" applyBorder="1" applyAlignment="1" applyProtection="1">
      <alignment horizontal="right" wrapText="1"/>
      <protection locked="0"/>
    </xf>
    <xf numFmtId="164" fontId="0" fillId="0" borderId="13" xfId="0" applyNumberFormat="1" applyFill="1" applyBorder="1" applyAlignment="1" applyProtection="1">
      <alignment horizontal="right" wrapText="1"/>
      <protection locked="0"/>
    </xf>
    <xf numFmtId="6" fontId="0" fillId="35" borderId="13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 wrapText="1"/>
      <protection/>
    </xf>
    <xf numFmtId="6" fontId="0" fillId="0" borderId="15" xfId="0" applyNumberFormat="1" applyBorder="1" applyAlignment="1" applyProtection="1">
      <alignment horizontal="right" wrapText="1"/>
      <protection/>
    </xf>
    <xf numFmtId="8" fontId="0" fillId="35" borderId="15" xfId="0" applyNumberFormat="1" applyFill="1" applyBorder="1" applyAlignment="1" applyProtection="1">
      <alignment/>
      <protection/>
    </xf>
    <xf numFmtId="6" fontId="0" fillId="0" borderId="16" xfId="0" applyNumberFormat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8" fontId="0" fillId="35" borderId="16" xfId="0" applyNumberForma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Continuous" wrapText="1"/>
      <protection/>
    </xf>
    <xf numFmtId="0" fontId="0" fillId="35" borderId="18" xfId="0" applyFill="1" applyBorder="1" applyAlignment="1" applyProtection="1">
      <alignment horizontal="centerContinuous" wrapText="1"/>
      <protection/>
    </xf>
    <xf numFmtId="10" fontId="0" fillId="0" borderId="15" xfId="0" applyNumberFormat="1" applyBorder="1" applyAlignment="1" applyProtection="1">
      <alignment horizontal="right" wrapText="1"/>
      <protection/>
    </xf>
    <xf numFmtId="43" fontId="0" fillId="35" borderId="15" xfId="0" applyNumberFormat="1" applyFill="1" applyBorder="1" applyAlignment="1" applyProtection="1">
      <alignment horizontal="right" wrapText="1"/>
      <protection/>
    </xf>
    <xf numFmtId="6" fontId="0" fillId="35" borderId="12" xfId="0" applyNumberFormat="1" applyFill="1" applyBorder="1" applyAlignment="1" applyProtection="1">
      <alignment wrapText="1"/>
      <protection/>
    </xf>
    <xf numFmtId="10" fontId="0" fillId="0" borderId="16" xfId="0" applyNumberFormat="1" applyBorder="1" applyAlignment="1" applyProtection="1">
      <alignment horizontal="right" wrapText="1"/>
      <protection/>
    </xf>
    <xf numFmtId="43" fontId="0" fillId="35" borderId="16" xfId="0" applyNumberFormat="1" applyFill="1" applyBorder="1" applyAlignment="1" applyProtection="1">
      <alignment horizontal="right" wrapText="1"/>
      <protection/>
    </xf>
    <xf numFmtId="164" fontId="0" fillId="0" borderId="13" xfId="0" applyNumberFormat="1" applyFill="1" applyBorder="1" applyAlignment="1" applyProtection="1">
      <alignment horizontal="right" wrapText="1"/>
      <protection/>
    </xf>
    <xf numFmtId="6" fontId="0" fillId="35" borderId="13" xfId="0" applyNumberFormat="1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wrapText="1"/>
      <protection locked="0"/>
    </xf>
    <xf numFmtId="6" fontId="0" fillId="34" borderId="14" xfId="0" applyNumberFormat="1" applyFill="1" applyBorder="1" applyAlignment="1" applyProtection="1">
      <alignment horizontal="right" wrapText="1"/>
      <protection locked="0"/>
    </xf>
    <xf numFmtId="10" fontId="0" fillId="34" borderId="14" xfId="0" applyNumberFormat="1" applyFill="1" applyBorder="1" applyAlignment="1" applyProtection="1">
      <alignment horizontal="right" wrapText="1"/>
      <protection locked="0"/>
    </xf>
    <xf numFmtId="164" fontId="0" fillId="34" borderId="14" xfId="0" applyNumberFormat="1" applyFill="1" applyBorder="1" applyAlignment="1" applyProtection="1">
      <alignment horizontal="right" wrapText="1"/>
      <protection locked="0"/>
    </xf>
    <xf numFmtId="6" fontId="0" fillId="34" borderId="14" xfId="0" applyNumberFormat="1" applyFill="1" applyBorder="1" applyAlignment="1" applyProtection="1">
      <alignment wrapText="1"/>
      <protection locked="0"/>
    </xf>
    <xf numFmtId="0" fontId="0" fillId="34" borderId="14" xfId="0" applyFill="1" applyBorder="1" applyAlignment="1" applyProtection="1">
      <alignment horizontal="right" wrapText="1"/>
      <protection locked="0"/>
    </xf>
    <xf numFmtId="0" fontId="0" fillId="37" borderId="14" xfId="0" applyFill="1" applyBorder="1" applyAlignment="1" applyProtection="1">
      <alignment/>
      <protection locked="0"/>
    </xf>
    <xf numFmtId="43" fontId="0" fillId="34" borderId="14" xfId="0" applyNumberFormat="1" applyFill="1" applyBorder="1" applyAlignment="1" applyProtection="1">
      <alignment horizontal="right" wrapText="1"/>
      <protection locked="0"/>
    </xf>
    <xf numFmtId="0" fontId="0" fillId="36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 wrapText="1"/>
      <protection/>
    </xf>
    <xf numFmtId="6" fontId="0" fillId="34" borderId="14" xfId="0" applyNumberFormat="1" applyFill="1" applyBorder="1" applyAlignment="1" applyProtection="1">
      <alignment horizontal="right" wrapText="1"/>
      <protection/>
    </xf>
    <xf numFmtId="0" fontId="0" fillId="37" borderId="0" xfId="0" applyFill="1" applyAlignment="1" applyProtection="1">
      <alignment/>
      <protection/>
    </xf>
    <xf numFmtId="10" fontId="0" fillId="34" borderId="14" xfId="0" applyNumberFormat="1" applyFill="1" applyBorder="1" applyAlignment="1" applyProtection="1">
      <alignment horizontal="right" wrapText="1"/>
      <protection/>
    </xf>
    <xf numFmtId="43" fontId="0" fillId="37" borderId="14" xfId="0" applyNumberFormat="1" applyFill="1" applyBorder="1" applyAlignment="1" applyProtection="1">
      <alignment horizontal="right" wrapText="1"/>
      <protection/>
    </xf>
    <xf numFmtId="164" fontId="0" fillId="34" borderId="14" xfId="0" applyNumberFormat="1" applyFill="1" applyBorder="1" applyAlignment="1" applyProtection="1">
      <alignment horizontal="right" wrapText="1"/>
      <protection/>
    </xf>
    <xf numFmtId="6" fontId="0" fillId="34" borderId="14" xfId="0" applyNumberFormat="1" applyFill="1" applyBorder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10" fontId="0" fillId="0" borderId="16" xfId="0" applyNumberFormat="1" applyBorder="1" applyAlignment="1" applyProtection="1">
      <alignment horizontal="right" wrapText="1"/>
      <protection/>
    </xf>
    <xf numFmtId="10" fontId="0" fillId="0" borderId="17" xfId="0" applyNumberFormat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17" xfId="0" applyNumberFormat="1" applyFill="1" applyBorder="1" applyAlignment="1" applyProtection="1">
      <alignment horizontal="right" wrapText="1"/>
      <protection/>
    </xf>
    <xf numFmtId="43" fontId="0" fillId="35" borderId="16" xfId="0" applyNumberFormat="1" applyFill="1" applyBorder="1" applyAlignment="1" applyProtection="1">
      <alignment horizontal="right" wrapText="1"/>
      <protection/>
    </xf>
    <xf numFmtId="43" fontId="0" fillId="35" borderId="17" xfId="0" applyNumberFormat="1" applyFill="1" applyBorder="1" applyAlignment="1" applyProtection="1">
      <alignment horizontal="right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7">
      <selection activeCell="A1" sqref="A1"/>
    </sheetView>
  </sheetViews>
  <sheetFormatPr defaultColWidth="9.140625" defaultRowHeight="15"/>
  <sheetData>
    <row r="1" ht="15">
      <c r="A1" s="18" t="s">
        <v>33</v>
      </c>
    </row>
    <row r="4" ht="15">
      <c r="A4" s="19" t="s">
        <v>34</v>
      </c>
    </row>
    <row r="5" ht="15">
      <c r="A5" s="19" t="s">
        <v>35</v>
      </c>
    </row>
    <row r="7" ht="15">
      <c r="A7" s="19" t="s">
        <v>36</v>
      </c>
    </row>
    <row r="8" ht="15">
      <c r="A8" s="19" t="s">
        <v>37</v>
      </c>
    </row>
    <row r="11" ht="15">
      <c r="A11" s="19" t="s">
        <v>38</v>
      </c>
    </row>
    <row r="12" ht="15">
      <c r="A12" s="1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56.140625" style="0" customWidth="1"/>
    <col min="3" max="3" width="9.140625" style="17" customWidth="1"/>
    <col min="5" max="5" width="1.1484375" style="0" customWidth="1"/>
    <col min="6" max="6" width="14.00390625" style="0" customWidth="1"/>
    <col min="7" max="7" width="10.57421875" style="0" customWidth="1"/>
    <col min="9" max="9" width="10.421875" style="0" customWidth="1"/>
    <col min="10" max="10" width="1.1484375" style="0" customWidth="1"/>
  </cols>
  <sheetData>
    <row r="1" spans="1:9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="6" customFormat="1" ht="15"/>
    <row r="3" s="6" customFormat="1" ht="15">
      <c r="A3" s="7" t="s">
        <v>1</v>
      </c>
    </row>
    <row r="4" s="6" customFormat="1" ht="15">
      <c r="A4" s="6" t="s">
        <v>2</v>
      </c>
    </row>
    <row r="5" spans="1:14" s="6" customFormat="1" ht="15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6" customFormat="1" ht="15">
      <c r="A6" s="65" t="s">
        <v>31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s="6" customFormat="1" ht="1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="6" customFormat="1" ht="15">
      <c r="A8" s="6" t="s">
        <v>4</v>
      </c>
    </row>
    <row r="9" spans="1:9" s="6" customFormat="1" ht="15" customHeight="1">
      <c r="A9" s="29" t="s">
        <v>5</v>
      </c>
      <c r="B9" s="8"/>
      <c r="C9" s="8"/>
      <c r="D9" s="8"/>
      <c r="E9" s="8"/>
      <c r="F9" s="8"/>
      <c r="G9" s="8"/>
      <c r="H9" s="8"/>
      <c r="I9" s="8"/>
    </row>
    <row r="10" s="6" customFormat="1" ht="15"/>
    <row r="11" spans="1:10" s="6" customFormat="1" ht="15" customHeight="1">
      <c r="A11" s="78" t="s">
        <v>6</v>
      </c>
      <c r="B11" s="70" t="s">
        <v>7</v>
      </c>
      <c r="C11" s="70" t="s">
        <v>8</v>
      </c>
      <c r="D11" s="30"/>
      <c r="E11" s="57"/>
      <c r="F11" s="72" t="s">
        <v>9</v>
      </c>
      <c r="G11" s="76" t="s">
        <v>10</v>
      </c>
      <c r="H11" s="74" t="s">
        <v>11</v>
      </c>
      <c r="I11" s="37"/>
      <c r="J11" s="12"/>
    </row>
    <row r="12" spans="1:10" s="6" customFormat="1" ht="42.75" customHeight="1">
      <c r="A12" s="79"/>
      <c r="B12" s="71"/>
      <c r="C12" s="71"/>
      <c r="D12" s="31" t="s">
        <v>32</v>
      </c>
      <c r="E12" s="57"/>
      <c r="F12" s="73"/>
      <c r="G12" s="77"/>
      <c r="H12" s="75"/>
      <c r="I12" s="38" t="s">
        <v>12</v>
      </c>
      <c r="J12" s="13"/>
    </row>
    <row r="13" spans="1:10" s="6" customFormat="1" ht="15">
      <c r="A13" s="9" t="s">
        <v>13</v>
      </c>
      <c r="B13" s="32">
        <v>26100</v>
      </c>
      <c r="C13" s="14">
        <v>2088</v>
      </c>
      <c r="D13" s="33">
        <f>B13/C13</f>
        <v>12.5</v>
      </c>
      <c r="E13" s="57"/>
      <c r="F13" s="39" t="s">
        <v>14</v>
      </c>
      <c r="G13" s="40">
        <v>8</v>
      </c>
      <c r="H13" s="5">
        <f>+B13</f>
        <v>26100</v>
      </c>
      <c r="I13" s="41">
        <f>G13*D13</f>
        <v>100</v>
      </c>
      <c r="J13" s="15"/>
    </row>
    <row r="14" spans="1:10" s="6" customFormat="1" ht="15">
      <c r="A14" s="9" t="s">
        <v>15</v>
      </c>
      <c r="B14" s="32">
        <v>26100</v>
      </c>
      <c r="C14" s="14">
        <v>2088</v>
      </c>
      <c r="D14" s="33">
        <f aca="true" t="shared" si="0" ref="D14:D20">B14/C14</f>
        <v>12.5</v>
      </c>
      <c r="E14" s="57"/>
      <c r="F14" s="39">
        <v>0.75</v>
      </c>
      <c r="G14" s="40">
        <f>8*F14</f>
        <v>6</v>
      </c>
      <c r="H14" s="5">
        <f>+B14*F14</f>
        <v>19575</v>
      </c>
      <c r="I14" s="41">
        <f aca="true" t="shared" si="1" ref="I14:I21">G14*D14</f>
        <v>75</v>
      </c>
      <c r="J14" s="15"/>
    </row>
    <row r="15" spans="1:10" s="6" customFormat="1" ht="15">
      <c r="A15" s="9" t="s">
        <v>16</v>
      </c>
      <c r="B15" s="32">
        <v>26100</v>
      </c>
      <c r="C15" s="14">
        <v>2088</v>
      </c>
      <c r="D15" s="33">
        <f t="shared" si="0"/>
        <v>12.5</v>
      </c>
      <c r="E15" s="57"/>
      <c r="F15" s="39">
        <v>0.5</v>
      </c>
      <c r="G15" s="40">
        <f aca="true" t="shared" si="2" ref="G15:G21">8*F15</f>
        <v>4</v>
      </c>
      <c r="H15" s="5">
        <f aca="true" t="shared" si="3" ref="H15:H21">+B15*F15</f>
        <v>13050</v>
      </c>
      <c r="I15" s="41">
        <f t="shared" si="1"/>
        <v>50</v>
      </c>
      <c r="J15" s="15"/>
    </row>
    <row r="16" spans="1:10" s="6" customFormat="1" ht="15">
      <c r="A16" s="10" t="s">
        <v>17</v>
      </c>
      <c r="B16" s="32">
        <v>26100</v>
      </c>
      <c r="C16" s="14">
        <v>2088</v>
      </c>
      <c r="D16" s="33">
        <f t="shared" si="0"/>
        <v>12.5</v>
      </c>
      <c r="E16" s="57"/>
      <c r="F16" s="39">
        <v>1</v>
      </c>
      <c r="G16" s="40">
        <f t="shared" si="2"/>
        <v>8</v>
      </c>
      <c r="H16" s="5">
        <f t="shared" si="3"/>
        <v>26100</v>
      </c>
      <c r="I16" s="41">
        <f t="shared" si="1"/>
        <v>100</v>
      </c>
      <c r="J16" s="15"/>
    </row>
    <row r="17" spans="1:10" s="6" customFormat="1" ht="15">
      <c r="A17" s="9" t="s">
        <v>18</v>
      </c>
      <c r="B17" s="32">
        <v>26100</v>
      </c>
      <c r="C17" s="14">
        <v>2088</v>
      </c>
      <c r="D17" s="33">
        <f t="shared" si="0"/>
        <v>12.5</v>
      </c>
      <c r="E17" s="57"/>
      <c r="F17" s="39">
        <v>0.8</v>
      </c>
      <c r="G17" s="40">
        <f t="shared" si="2"/>
        <v>6.4</v>
      </c>
      <c r="H17" s="5">
        <f t="shared" si="3"/>
        <v>20880</v>
      </c>
      <c r="I17" s="41">
        <f t="shared" si="1"/>
        <v>80</v>
      </c>
      <c r="J17" s="15"/>
    </row>
    <row r="18" spans="1:10" s="6" customFormat="1" ht="15.75" customHeight="1">
      <c r="A18" s="9" t="s">
        <v>19</v>
      </c>
      <c r="B18" s="32">
        <v>26100</v>
      </c>
      <c r="C18" s="14">
        <v>2088</v>
      </c>
      <c r="D18" s="33">
        <f t="shared" si="0"/>
        <v>12.5</v>
      </c>
      <c r="E18" s="57"/>
      <c r="F18" s="39">
        <v>0.833</v>
      </c>
      <c r="G18" s="40">
        <f t="shared" si="2"/>
        <v>6.664</v>
      </c>
      <c r="H18" s="5">
        <f t="shared" si="3"/>
        <v>21741.3</v>
      </c>
      <c r="I18" s="41">
        <f t="shared" si="1"/>
        <v>83.3</v>
      </c>
      <c r="J18" s="15"/>
    </row>
    <row r="19" spans="1:10" s="6" customFormat="1" ht="15" customHeight="1">
      <c r="A19" s="9" t="s">
        <v>20</v>
      </c>
      <c r="B19" s="32">
        <v>26100</v>
      </c>
      <c r="C19" s="14">
        <v>2088</v>
      </c>
      <c r="D19" s="33">
        <f t="shared" si="0"/>
        <v>12.5</v>
      </c>
      <c r="E19" s="57"/>
      <c r="F19" s="39">
        <v>0.417</v>
      </c>
      <c r="G19" s="40">
        <f t="shared" si="2"/>
        <v>3.336</v>
      </c>
      <c r="H19" s="5">
        <f t="shared" si="3"/>
        <v>10883.699999999999</v>
      </c>
      <c r="I19" s="41">
        <f t="shared" si="1"/>
        <v>41.699999999999996</v>
      </c>
      <c r="J19" s="15"/>
    </row>
    <row r="20" spans="1:10" s="6" customFormat="1" ht="30">
      <c r="A20" s="11" t="s">
        <v>21</v>
      </c>
      <c r="B20" s="34">
        <v>26100</v>
      </c>
      <c r="C20" s="35">
        <v>2088</v>
      </c>
      <c r="D20" s="36">
        <f t="shared" si="0"/>
        <v>12.5</v>
      </c>
      <c r="E20" s="57"/>
      <c r="F20" s="42">
        <v>0.489</v>
      </c>
      <c r="G20" s="43">
        <f t="shared" si="2"/>
        <v>3.912</v>
      </c>
      <c r="H20" s="44">
        <f t="shared" si="3"/>
        <v>12762.9</v>
      </c>
      <c r="I20" s="45">
        <f t="shared" si="1"/>
        <v>48.9</v>
      </c>
      <c r="J20" s="15"/>
    </row>
    <row r="21" spans="1:10" s="1" customFormat="1" ht="15">
      <c r="A21" s="47"/>
      <c r="B21" s="20"/>
      <c r="C21" s="22">
        <v>2088</v>
      </c>
      <c r="D21" s="23">
        <f>B21/C21</f>
        <v>0</v>
      </c>
      <c r="E21" s="48"/>
      <c r="F21" s="25"/>
      <c r="G21" s="26">
        <f t="shared" si="2"/>
        <v>0</v>
      </c>
      <c r="H21" s="27">
        <f t="shared" si="3"/>
        <v>0</v>
      </c>
      <c r="I21" s="28">
        <f t="shared" si="1"/>
        <v>0</v>
      </c>
      <c r="J21" s="3"/>
    </row>
    <row r="22" spans="1:10" s="6" customFormat="1" ht="15">
      <c r="A22" s="58"/>
      <c r="B22" s="59"/>
      <c r="C22" s="59"/>
      <c r="D22" s="60"/>
      <c r="E22" s="57"/>
      <c r="F22" s="61"/>
      <c r="G22" s="62"/>
      <c r="H22" s="63"/>
      <c r="I22" s="64"/>
      <c r="J22" s="16"/>
    </row>
    <row r="23" spans="1:10" s="6" customFormat="1" ht="15" customHeight="1">
      <c r="A23" s="78" t="s">
        <v>22</v>
      </c>
      <c r="B23" s="70" t="s">
        <v>23</v>
      </c>
      <c r="C23" s="70" t="s">
        <v>8</v>
      </c>
      <c r="D23" s="30"/>
      <c r="E23" s="57"/>
      <c r="F23" s="72" t="s">
        <v>9</v>
      </c>
      <c r="G23" s="76" t="s">
        <v>10</v>
      </c>
      <c r="H23" s="74" t="s">
        <v>11</v>
      </c>
      <c r="I23" s="37"/>
      <c r="J23" s="12"/>
    </row>
    <row r="24" spans="1:10" s="6" customFormat="1" ht="30">
      <c r="A24" s="79"/>
      <c r="B24" s="71"/>
      <c r="C24" s="71"/>
      <c r="D24" s="31" t="s">
        <v>32</v>
      </c>
      <c r="E24" s="57"/>
      <c r="F24" s="73"/>
      <c r="G24" s="77"/>
      <c r="H24" s="75"/>
      <c r="I24" s="38" t="s">
        <v>12</v>
      </c>
      <c r="J24" s="13"/>
    </row>
    <row r="25" spans="1:10" s="6" customFormat="1" ht="15">
      <c r="A25" s="9" t="s">
        <v>24</v>
      </c>
      <c r="B25" s="32">
        <v>52200</v>
      </c>
      <c r="C25" s="14">
        <v>1566</v>
      </c>
      <c r="D25" s="33">
        <f>B25/C25</f>
        <v>33.333333333333336</v>
      </c>
      <c r="E25" s="57"/>
      <c r="F25" s="39" t="s">
        <v>14</v>
      </c>
      <c r="G25" s="40">
        <v>8</v>
      </c>
      <c r="H25" s="5">
        <f>+B25</f>
        <v>52200</v>
      </c>
      <c r="I25" s="41">
        <f>G25*D25</f>
        <v>266.6666666666667</v>
      </c>
      <c r="J25" s="15"/>
    </row>
    <row r="26" spans="1:10" s="6" customFormat="1" ht="15">
      <c r="A26" s="9" t="s">
        <v>25</v>
      </c>
      <c r="B26" s="32">
        <v>52200</v>
      </c>
      <c r="C26" s="14">
        <v>1566</v>
      </c>
      <c r="D26" s="33">
        <f>B26/C26</f>
        <v>33.333333333333336</v>
      </c>
      <c r="E26" s="57"/>
      <c r="F26" s="39">
        <v>0.75</v>
      </c>
      <c r="G26" s="40">
        <f>8*F26</f>
        <v>6</v>
      </c>
      <c r="H26" s="5">
        <f>+B26*F26</f>
        <v>39150</v>
      </c>
      <c r="I26" s="41">
        <f>G26*D26</f>
        <v>200</v>
      </c>
      <c r="J26" s="15"/>
    </row>
    <row r="27" spans="1:10" s="6" customFormat="1" ht="15">
      <c r="A27" s="11" t="s">
        <v>26</v>
      </c>
      <c r="B27" s="34">
        <v>52200</v>
      </c>
      <c r="C27" s="35">
        <v>1566</v>
      </c>
      <c r="D27" s="36">
        <f>B27/C27</f>
        <v>33.333333333333336</v>
      </c>
      <c r="E27" s="57"/>
      <c r="F27" s="42">
        <v>0.5</v>
      </c>
      <c r="G27" s="43">
        <f>8*F27</f>
        <v>4</v>
      </c>
      <c r="H27" s="44">
        <f>+B27*F27</f>
        <v>26100</v>
      </c>
      <c r="I27" s="45">
        <f>G27*D27</f>
        <v>133.33333333333334</v>
      </c>
      <c r="J27" s="12"/>
    </row>
    <row r="28" spans="1:10" s="1" customFormat="1" ht="15">
      <c r="A28" s="47"/>
      <c r="B28" s="20"/>
      <c r="C28" s="21">
        <v>1566</v>
      </c>
      <c r="D28" s="24">
        <f>B28/C28</f>
        <v>0</v>
      </c>
      <c r="E28" s="48"/>
      <c r="F28" s="25"/>
      <c r="G28" s="26">
        <f>8*F28</f>
        <v>0</v>
      </c>
      <c r="H28" s="27">
        <f>+B28*F28</f>
        <v>0</v>
      </c>
      <c r="I28" s="28">
        <f>G28*D28</f>
        <v>0</v>
      </c>
      <c r="J28" s="2"/>
    </row>
    <row r="29" spans="1:10" s="1" customFormat="1" ht="15">
      <c r="A29" s="49"/>
      <c r="B29" s="50"/>
      <c r="C29" s="54"/>
      <c r="D29" s="55"/>
      <c r="E29" s="46"/>
      <c r="F29" s="51"/>
      <c r="G29" s="56"/>
      <c r="H29" s="52"/>
      <c r="I29" s="53"/>
      <c r="J29" s="4"/>
    </row>
    <row r="30" s="1" customFormat="1" ht="15"/>
    <row r="31" spans="1:8" s="6" customFormat="1" ht="15">
      <c r="A31" s="68" t="s">
        <v>27</v>
      </c>
      <c r="B31" s="69"/>
      <c r="C31" s="69"/>
      <c r="D31" s="69"/>
      <c r="E31" s="69"/>
      <c r="F31" s="69"/>
      <c r="G31" s="69"/>
      <c r="H31" s="69"/>
    </row>
    <row r="32" spans="1:8" s="6" customFormat="1" ht="15">
      <c r="A32" s="68" t="s">
        <v>28</v>
      </c>
      <c r="B32" s="69"/>
      <c r="C32" s="69"/>
      <c r="D32" s="69"/>
      <c r="E32" s="69"/>
      <c r="F32" s="69"/>
      <c r="G32" s="69"/>
      <c r="H32" s="69"/>
    </row>
    <row r="33" spans="1:8" s="6" customFormat="1" ht="33" customHeight="1">
      <c r="A33" s="68" t="s">
        <v>29</v>
      </c>
      <c r="B33" s="69"/>
      <c r="C33" s="69"/>
      <c r="D33" s="69"/>
      <c r="E33" s="69"/>
      <c r="F33" s="69"/>
      <c r="G33" s="69"/>
      <c r="H33" s="69"/>
    </row>
  </sheetData>
  <sheetProtection password="D8F5" sheet="1" objects="1" scenarios="1" selectLockedCells="1"/>
  <mergeCells count="19">
    <mergeCell ref="A33:H33"/>
    <mergeCell ref="C23:C24"/>
    <mergeCell ref="C11:C12"/>
    <mergeCell ref="F23:F24"/>
    <mergeCell ref="H11:H12"/>
    <mergeCell ref="F11:F12"/>
    <mergeCell ref="G11:G12"/>
    <mergeCell ref="G23:G24"/>
    <mergeCell ref="H23:H24"/>
    <mergeCell ref="A23:A24"/>
    <mergeCell ref="A5:N5"/>
    <mergeCell ref="A6:N6"/>
    <mergeCell ref="A7:N7"/>
    <mergeCell ref="A1:I1"/>
    <mergeCell ref="A31:H31"/>
    <mergeCell ref="A32:H32"/>
    <mergeCell ref="A11:A12"/>
    <mergeCell ref="B23:B24"/>
    <mergeCell ref="B11:B12"/>
  </mergeCells>
  <printOptions/>
  <pageMargins left="0.7" right="0.7" top="0.75" bottom="0.75" header="0.3" footer="0.3"/>
  <pageSetup orientation="portrait" paperSize="9"/>
  <ignoredErrors>
    <ignoredError sqref="D13:D21 D25:D27 G14:G21 H13:H21 I13:I21 H25:I27 G26:G27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Holley Schramski</dc:creator>
  <cp:keywords/>
  <dc:description/>
  <cp:lastModifiedBy>Deborah A Ledford</cp:lastModifiedBy>
  <cp:lastPrinted>2009-08-23T20:59:36Z</cp:lastPrinted>
  <dcterms:created xsi:type="dcterms:W3CDTF">2009-08-19T20:56:42Z</dcterms:created>
  <dcterms:modified xsi:type="dcterms:W3CDTF">2019-01-17T17:41:39Z</dcterms:modified>
  <cp:category/>
  <cp:version/>
  <cp:contentType/>
  <cp:contentStatus/>
</cp:coreProperties>
</file>